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5. 블록체인 시범사업\2019년\03-사업자선정\04-세부제안요청서(1차, 2차, 3차, 4차예정)\★팀장님 검토완료\"/>
    </mc:Choice>
  </mc:AlternateContent>
  <bookViews>
    <workbookView xWindow="0" yWindow="0" windowWidth="28800" windowHeight="12255"/>
  </bookViews>
  <sheets>
    <sheet name="매칭펀드 계산법" sheetId="5" r:id="rId1"/>
  </sheets>
  <definedNames>
    <definedName name="_xlnm.Print_Area" localSheetId="0">'매칭펀드 계산법'!$A$1:$H$71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F24" i="5"/>
  <c r="E24" i="5"/>
  <c r="D24" i="5"/>
  <c r="C24" i="5"/>
  <c r="G18" i="5"/>
  <c r="F18" i="5"/>
  <c r="E18" i="5"/>
  <c r="D18" i="5"/>
  <c r="C18" i="5"/>
  <c r="G67" i="5" l="1"/>
  <c r="F67" i="5"/>
  <c r="E67" i="5"/>
  <c r="D67" i="5"/>
  <c r="C67" i="5"/>
  <c r="G61" i="5"/>
  <c r="F61" i="5"/>
  <c r="E61" i="5"/>
  <c r="D61" i="5"/>
  <c r="C61" i="5"/>
  <c r="E54" i="5"/>
  <c r="G49" i="5" l="1"/>
  <c r="F49" i="5"/>
  <c r="E49" i="5"/>
  <c r="D49" i="5"/>
  <c r="C49" i="5"/>
  <c r="G43" i="5"/>
  <c r="F43" i="5"/>
  <c r="E43" i="5"/>
  <c r="D43" i="5"/>
  <c r="C43" i="5"/>
  <c r="G37" i="5"/>
  <c r="F37" i="5"/>
  <c r="E37" i="5"/>
  <c r="D37" i="5"/>
  <c r="C37" i="5"/>
  <c r="E30" i="5"/>
  <c r="F12" i="5"/>
  <c r="F23" i="5" s="1"/>
  <c r="F11" i="5"/>
  <c r="F10" i="5"/>
  <c r="F7" i="5"/>
  <c r="H7" i="5" s="1"/>
  <c r="F6" i="5"/>
  <c r="H6" i="5" s="1"/>
  <c r="F5" i="5"/>
  <c r="F40" i="5" l="1"/>
  <c r="F41" i="5" s="1"/>
  <c r="D40" i="5"/>
  <c r="C40" i="5"/>
  <c r="C41" i="5" s="1"/>
  <c r="G40" i="5"/>
  <c r="E40" i="5"/>
  <c r="C46" i="5"/>
  <c r="C47" i="5" s="1"/>
  <c r="F58" i="5"/>
  <c r="C64" i="5"/>
  <c r="C65" i="5" s="1"/>
  <c r="E58" i="5"/>
  <c r="E59" i="5" s="1"/>
  <c r="G64" i="5"/>
  <c r="G65" i="5" s="1"/>
  <c r="D58" i="5"/>
  <c r="D59" i="5" s="1"/>
  <c r="E64" i="5"/>
  <c r="E65" i="5" s="1"/>
  <c r="G58" i="5"/>
  <c r="G59" i="5" s="1"/>
  <c r="F64" i="5"/>
  <c r="F65" i="5" s="1"/>
  <c r="C58" i="5"/>
  <c r="D64" i="5"/>
  <c r="D65" i="5" s="1"/>
  <c r="F17" i="5"/>
  <c r="F59" i="5"/>
  <c r="C59" i="5"/>
  <c r="G34" i="5"/>
  <c r="G35" i="5" s="1"/>
  <c r="E41" i="5"/>
  <c r="G23" i="5"/>
  <c r="G41" i="5"/>
  <c r="E46" i="5"/>
  <c r="E47" i="5" s="1"/>
  <c r="D46" i="5"/>
  <c r="D47" i="5" s="1"/>
  <c r="F46" i="5"/>
  <c r="F47" i="5" s="1"/>
  <c r="C34" i="5"/>
  <c r="C35" i="5" s="1"/>
  <c r="G46" i="5"/>
  <c r="G47" i="5" s="1"/>
  <c r="F34" i="5"/>
  <c r="F35" i="5" s="1"/>
  <c r="D41" i="5"/>
  <c r="D34" i="5"/>
  <c r="D35" i="5" s="1"/>
  <c r="E34" i="5"/>
  <c r="E35" i="5" s="1"/>
  <c r="D23" i="5"/>
  <c r="E23" i="5"/>
  <c r="C23" i="5"/>
  <c r="C17" i="5"/>
  <c r="D17" i="5"/>
  <c r="G17" i="5"/>
  <c r="E17" i="5"/>
  <c r="H5" i="5"/>
</calcChain>
</file>

<file path=xl/comments1.xml><?xml version="1.0" encoding="utf-8"?>
<comments xmlns="http://schemas.openxmlformats.org/spreadsheetml/2006/main">
  <authors>
    <author>Windows 사용자</author>
  </authors>
  <commentLis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지원금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고정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대비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총사업비</t>
        </r>
        <r>
          <rPr>
            <b/>
            <sz val="9"/>
            <color indexed="81"/>
            <rFont val="Tahoma"/>
            <family val="2"/>
          </rPr>
          <t xml:space="preserve"> : 
</t>
        </r>
        <r>
          <rPr>
            <b/>
            <sz val="9"/>
            <color indexed="81"/>
            <rFont val="돋움"/>
            <family val="3"/>
            <charset val="129"/>
          </rPr>
          <t>정부지원금</t>
        </r>
        <r>
          <rPr>
            <b/>
            <sz val="9"/>
            <color indexed="81"/>
            <rFont val="Tahoma"/>
            <family val="2"/>
          </rPr>
          <t xml:space="preserve"> x </t>
        </r>
        <r>
          <rPr>
            <b/>
            <sz val="9"/>
            <color indexed="81"/>
            <rFont val="돋움"/>
            <family val="3"/>
            <charset val="129"/>
          </rPr>
          <t>부담비율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중소</t>
        </r>
        <r>
          <rPr>
            <b/>
            <sz val="9"/>
            <color indexed="81"/>
            <rFont val="Tahoma"/>
            <family val="2"/>
          </rPr>
          <t xml:space="preserve">1.33, </t>
        </r>
        <r>
          <rPr>
            <b/>
            <sz val="9"/>
            <color indexed="81"/>
            <rFont val="돋움"/>
            <family val="3"/>
            <charset val="129"/>
          </rPr>
          <t>중견</t>
        </r>
        <r>
          <rPr>
            <b/>
            <sz val="9"/>
            <color indexed="81"/>
            <rFont val="Tahoma"/>
            <family val="2"/>
          </rPr>
          <t xml:space="preserve">1.67, </t>
        </r>
        <r>
          <rPr>
            <b/>
            <sz val="9"/>
            <color indexed="81"/>
            <rFont val="돋움"/>
            <family val="3"/>
            <charset val="129"/>
          </rPr>
          <t>대기업</t>
        </r>
        <r>
          <rPr>
            <b/>
            <sz val="9"/>
            <color indexed="81"/>
            <rFont val="Tahoma"/>
            <family val="2"/>
          </rPr>
          <t xml:space="preserve">2)
</t>
        </r>
        <r>
          <rPr>
            <b/>
            <sz val="9"/>
            <color indexed="81"/>
            <rFont val="돋움"/>
            <family val="3"/>
            <charset val="129"/>
          </rPr>
          <t>총사업비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정부지원금</t>
        </r>
        <r>
          <rPr>
            <b/>
            <sz val="9"/>
            <color indexed="81"/>
            <rFont val="Tahoma"/>
            <family val="2"/>
          </rPr>
          <t>(6</t>
        </r>
        <r>
          <rPr>
            <b/>
            <sz val="9"/>
            <color indexed="81"/>
            <rFont val="돋움"/>
            <family val="3"/>
            <charset val="129"/>
          </rPr>
          <t>억</t>
        </r>
        <r>
          <rPr>
            <b/>
            <sz val="9"/>
            <color indexed="81"/>
            <rFont val="Tahoma"/>
            <family val="2"/>
          </rPr>
          <t>)+</t>
        </r>
        <r>
          <rPr>
            <b/>
            <sz val="9"/>
            <color indexed="81"/>
            <rFont val="돋움"/>
            <family val="3"/>
            <charset val="129"/>
          </rPr>
          <t>자부담금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단독지원시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>) x (</t>
        </r>
        <r>
          <rPr>
            <b/>
            <sz val="9"/>
            <color indexed="81"/>
            <rFont val="돋움"/>
            <family val="3"/>
            <charset val="129"/>
          </rPr>
          <t>컨소시엄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) x </t>
        </r>
        <r>
          <rPr>
            <b/>
            <sz val="9"/>
            <color indexed="81"/>
            <rFont val="돋움"/>
            <family val="3"/>
            <charset val="129"/>
          </rPr>
          <t>매칭비율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단독지원시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>) x (</t>
        </r>
        <r>
          <rPr>
            <b/>
            <sz val="9"/>
            <color indexed="81"/>
            <rFont val="돋움"/>
            <family val="3"/>
            <charset val="129"/>
          </rPr>
          <t>컨소시엄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) x </t>
        </r>
        <r>
          <rPr>
            <b/>
            <sz val="9"/>
            <color indexed="81"/>
            <rFont val="돋움"/>
            <family val="3"/>
            <charset val="129"/>
          </rPr>
          <t>매칭비율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단독지원시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>) x (</t>
        </r>
        <r>
          <rPr>
            <b/>
            <sz val="9"/>
            <color indexed="81"/>
            <rFont val="돋움"/>
            <family val="3"/>
            <charset val="129"/>
          </rPr>
          <t>컨소시엄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) x </t>
        </r>
        <r>
          <rPr>
            <b/>
            <sz val="9"/>
            <color indexed="81"/>
            <rFont val="돋움"/>
            <family val="3"/>
            <charset val="129"/>
          </rPr>
          <t>매칭비율</t>
        </r>
      </text>
    </comment>
    <comment ref="C67" authorId="0" shapeId="0">
      <text>
        <r>
          <rPr>
            <b/>
            <sz val="9"/>
            <color indexed="81"/>
            <rFont val="돋움"/>
            <family val="3"/>
            <charset val="129"/>
          </rPr>
          <t>단독매칭펀드점수</t>
        </r>
        <r>
          <rPr>
            <b/>
            <sz val="9"/>
            <color indexed="81"/>
            <rFont val="Tahoma"/>
            <family val="2"/>
          </rPr>
          <t>x</t>
        </r>
        <r>
          <rPr>
            <b/>
            <sz val="9"/>
            <color indexed="81"/>
            <rFont val="돋움"/>
            <family val="3"/>
            <charset val="129"/>
          </rPr>
          <t>컨소시업비율</t>
        </r>
      </text>
    </comment>
  </commentList>
</comments>
</file>

<file path=xl/sharedStrings.xml><?xml version="1.0" encoding="utf-8"?>
<sst xmlns="http://schemas.openxmlformats.org/spreadsheetml/2006/main" count="66" uniqueCount="43">
  <si>
    <t>매칭비율</t>
    <phoneticPr fontId="2" type="noConversion"/>
  </si>
  <si>
    <t>매칭펀드 점수</t>
    <phoneticPr fontId="2" type="noConversion"/>
  </si>
  <si>
    <t>자부담금(현금+현물)</t>
    <phoneticPr fontId="2" type="noConversion"/>
  </si>
  <si>
    <t>중소기업</t>
    <phoneticPr fontId="2" type="noConversion"/>
  </si>
  <si>
    <t>중견기업</t>
    <phoneticPr fontId="2" type="noConversion"/>
  </si>
  <si>
    <t>대기업</t>
    <phoneticPr fontId="2" type="noConversion"/>
  </si>
  <si>
    <t>최소 자부담금</t>
    <phoneticPr fontId="2" type="noConversion"/>
  </si>
  <si>
    <t>금액(현금+현물)</t>
    <phoneticPr fontId="2" type="noConversion"/>
  </si>
  <si>
    <t>현금</t>
    <phoneticPr fontId="2" type="noConversion"/>
  </si>
  <si>
    <t>자부담금 중
현금부담비율</t>
    <phoneticPr fontId="2" type="noConversion"/>
  </si>
  <si>
    <t>총사업비</t>
    <phoneticPr fontId="2" type="noConversion"/>
  </si>
  <si>
    <t>중소기업</t>
    <phoneticPr fontId="2" type="noConversion"/>
  </si>
  <si>
    <t>중견기업</t>
    <phoneticPr fontId="2" type="noConversion"/>
  </si>
  <si>
    <t>대기업</t>
    <phoneticPr fontId="2" type="noConversion"/>
  </si>
  <si>
    <t>컨소시엄비율</t>
    <phoneticPr fontId="2" type="noConversion"/>
  </si>
  <si>
    <t>자부담금(현금+현물)
*컨소시업비율</t>
    <phoneticPr fontId="2" type="noConversion"/>
  </si>
  <si>
    <t>단독매칭펀드 점수</t>
    <phoneticPr fontId="2" type="noConversion"/>
  </si>
  <si>
    <t>컨소시엄 매칭펀드 점수</t>
    <phoneticPr fontId="2" type="noConversion"/>
  </si>
  <si>
    <t>컨소시엄총합</t>
    <phoneticPr fontId="2" type="noConversion"/>
  </si>
  <si>
    <t>중소기업(A)</t>
    <phoneticPr fontId="2" type="noConversion"/>
  </si>
  <si>
    <t>중소기업(A)</t>
    <phoneticPr fontId="2" type="noConversion"/>
  </si>
  <si>
    <t>중견기업(B)</t>
    <phoneticPr fontId="2" type="noConversion"/>
  </si>
  <si>
    <t>중견기업(B)</t>
    <phoneticPr fontId="2" type="noConversion"/>
  </si>
  <si>
    <t>대기업(C)</t>
    <phoneticPr fontId="2" type="noConversion"/>
  </si>
  <si>
    <t>대기업(C)</t>
    <phoneticPr fontId="2" type="noConversion"/>
  </si>
  <si>
    <t>중소/중견기업 단독 지원</t>
    <phoneticPr fontId="2" type="noConversion"/>
  </si>
  <si>
    <t>대기업 단독 지원</t>
    <phoneticPr fontId="2" type="noConversion"/>
  </si>
  <si>
    <t>컨소시엄 매칭펀드 점수</t>
    <phoneticPr fontId="2" type="noConversion"/>
  </si>
  <si>
    <t>현금부담</t>
    <phoneticPr fontId="2" type="noConversion"/>
  </si>
  <si>
    <t>현금부담</t>
    <phoneticPr fontId="2" type="noConversion"/>
  </si>
  <si>
    <t>현금부담</t>
    <phoneticPr fontId="2" type="noConversion"/>
  </si>
  <si>
    <t>자부담금(현금+현물)</t>
    <phoneticPr fontId="2" type="noConversion"/>
  </si>
  <si>
    <t>* 컨소시업 매칭펀드 점수가 10점을 받을려고 할경우, 중소기업 1억이상+중견 1.4억+대기업3.36억 자부담금 출자시 가능</t>
    <phoneticPr fontId="2" type="noConversion"/>
  </si>
  <si>
    <t>중소기업(B)</t>
    <phoneticPr fontId="2" type="noConversion"/>
  </si>
  <si>
    <t>중소기업(B)</t>
    <phoneticPr fontId="2" type="noConversion"/>
  </si>
  <si>
    <t>* 컨소시업 매칭펀드 점수가 10점을 받을려고 할경우, 중소기업A 2.4억이상+중소B 1.6억이상 자부담금 출자시 가능</t>
    <phoneticPr fontId="2" type="noConversion"/>
  </si>
  <si>
    <t>정부지원금 대비
부담비율</t>
    <phoneticPr fontId="2" type="noConversion"/>
  </si>
  <si>
    <t>정부지원금(고정)</t>
    <phoneticPr fontId="2" type="noConversion"/>
  </si>
  <si>
    <t>최소 총사업비</t>
    <phoneticPr fontId="2" type="noConversion"/>
  </si>
  <si>
    <t>자부담금 중 현금</t>
    <phoneticPr fontId="2" type="noConversion"/>
  </si>
  <si>
    <t>자부담금 중 현금</t>
    <phoneticPr fontId="2" type="noConversion"/>
  </si>
  <si>
    <t>컨소시엄
비율</t>
    <phoneticPr fontId="2" type="noConversion"/>
  </si>
  <si>
    <t>* 우선협상대상자로 선정된 이후, 원가산정을 통해 금액이 감액되는 경우 정부지원금과 사업자 자부담금이 동율로 감소합니다.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</si>
</sst>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000000_-;\-* #,##0.00000000_-;_-* &quot;-&quot;_-;_-@_-"/>
    <numFmt numFmtId="178" formatCode="_-* #,##0.000000000_-;\-* #,##0.000000000_-;_-* &quot;-&quot;_-;_-@_-"/>
    <numFmt numFmtId="179" formatCode="_-* #,##0_-;\-* #,##0_-;_-* &quot;-&quot;??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2" borderId="0" xfId="0" applyFill="1">
      <alignment vertical="center"/>
    </xf>
    <xf numFmtId="3" fontId="0" fillId="0" borderId="0" xfId="0" applyNumberFormat="1">
      <alignment vertical="center"/>
    </xf>
    <xf numFmtId="41" fontId="0" fillId="0" borderId="0" xfId="0" applyNumberForma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 wrapText="1"/>
    </xf>
    <xf numFmtId="41" fontId="0" fillId="0" borderId="0" xfId="0" applyNumberFormat="1" applyBorder="1">
      <alignment vertical="center"/>
    </xf>
    <xf numFmtId="41" fontId="0" fillId="0" borderId="5" xfId="0" applyNumberFormat="1" applyBorder="1">
      <alignment vertical="center"/>
    </xf>
    <xf numFmtId="0" fontId="0" fillId="0" borderId="6" xfId="0" applyBorder="1" applyAlignment="1">
      <alignment vertical="center" wrapText="1"/>
    </xf>
    <xf numFmtId="41" fontId="0" fillId="0" borderId="7" xfId="0" applyNumberFormat="1" applyBorder="1">
      <alignment vertical="center"/>
    </xf>
    <xf numFmtId="41" fontId="0" fillId="0" borderId="8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1" applyNumberFormat="1" applyFont="1">
      <alignment vertical="center"/>
    </xf>
    <xf numFmtId="178" fontId="0" fillId="0" borderId="0" xfId="1" applyNumberFormat="1" applyFont="1">
      <alignment vertical="center"/>
    </xf>
    <xf numFmtId="0" fontId="0" fillId="0" borderId="6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41" fontId="0" fillId="0" borderId="13" xfId="0" applyNumberFormat="1" applyBorder="1">
      <alignment vertical="center"/>
    </xf>
    <xf numFmtId="41" fontId="0" fillId="0" borderId="14" xfId="0" applyNumberFormat="1" applyBorder="1">
      <alignment vertical="center"/>
    </xf>
    <xf numFmtId="41" fontId="0" fillId="0" borderId="15" xfId="0" applyNumberFormat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9" fontId="0" fillId="4" borderId="9" xfId="0" applyNumberFormat="1" applyFill="1" applyBorder="1" applyAlignment="1">
      <alignment horizontal="center" vertical="center"/>
    </xf>
    <xf numFmtId="9" fontId="0" fillId="3" borderId="9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76" fontId="0" fillId="0" borderId="8" xfId="0" applyNumberFormat="1" applyBorder="1">
      <alignment vertical="center"/>
    </xf>
    <xf numFmtId="176" fontId="0" fillId="0" borderId="5" xfId="0" applyNumberFormat="1" applyBorder="1">
      <alignment vertical="center"/>
    </xf>
    <xf numFmtId="3" fontId="0" fillId="2" borderId="0" xfId="0" applyNumberFormat="1" applyFill="1">
      <alignment vertical="center"/>
    </xf>
    <xf numFmtId="3" fontId="0" fillId="0" borderId="0" xfId="0" applyNumberFormat="1" applyAlignment="1">
      <alignment vertical="center" wrapText="1"/>
    </xf>
    <xf numFmtId="41" fontId="0" fillId="0" borderId="14" xfId="1" applyFont="1" applyBorder="1">
      <alignment vertical="center"/>
    </xf>
    <xf numFmtId="43" fontId="0" fillId="0" borderId="15" xfId="0" applyNumberFormat="1" applyBorder="1">
      <alignment vertical="center"/>
    </xf>
    <xf numFmtId="9" fontId="0" fillId="0" borderId="13" xfId="0" applyNumberForma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4" xfId="1" applyNumberFormat="1" applyFont="1" applyBorder="1" applyAlignment="1">
      <alignment horizontal="center" vertical="center"/>
    </xf>
    <xf numFmtId="179" fontId="0" fillId="0" borderId="14" xfId="1" applyNumberFormat="1" applyFont="1" applyBorder="1">
      <alignment vertical="center"/>
    </xf>
    <xf numFmtId="41" fontId="0" fillId="0" borderId="14" xfId="1" applyNumberFormat="1" applyFont="1" applyBorder="1">
      <alignment vertical="center"/>
    </xf>
    <xf numFmtId="41" fontId="0" fillId="0" borderId="0" xfId="1" applyFont="1" applyBorder="1">
      <alignment vertical="center"/>
    </xf>
    <xf numFmtId="41" fontId="0" fillId="0" borderId="5" xfId="1" applyFont="1" applyBorder="1">
      <alignment vertical="center"/>
    </xf>
    <xf numFmtId="9" fontId="0" fillId="0" borderId="2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tabSelected="1" view="pageBreakPreview" zoomScale="115" zoomScaleNormal="115" zoomScaleSheetLayoutView="115" workbookViewId="0">
      <selection activeCell="B1" sqref="B1:H1"/>
    </sheetView>
  </sheetViews>
  <sheetFormatPr defaultRowHeight="16.5" x14ac:dyDescent="0.3"/>
  <cols>
    <col min="1" max="1" width="11.875" customWidth="1"/>
    <col min="2" max="2" width="21" customWidth="1"/>
    <col min="3" max="3" width="17.875" bestFit="1" customWidth="1"/>
    <col min="4" max="4" width="16.5" customWidth="1"/>
    <col min="5" max="5" width="16.125" customWidth="1"/>
    <col min="6" max="6" width="16" customWidth="1"/>
    <col min="7" max="7" width="17" customWidth="1"/>
    <col min="8" max="8" width="12.625" customWidth="1"/>
    <col min="9" max="9" width="13" style="9" bestFit="1" customWidth="1"/>
    <col min="10" max="10" width="9" style="9"/>
    <col min="11" max="11" width="3" style="9" customWidth="1"/>
    <col min="12" max="12" width="14.625" style="9" bestFit="1" customWidth="1"/>
  </cols>
  <sheetData>
    <row r="1" spans="2:8" ht="45.75" customHeight="1" x14ac:dyDescent="0.3">
      <c r="B1" s="61" t="s">
        <v>42</v>
      </c>
      <c r="C1" s="62"/>
      <c r="D1" s="62"/>
      <c r="E1" s="62"/>
      <c r="F1" s="62"/>
      <c r="G1" s="62"/>
      <c r="H1" s="62"/>
    </row>
    <row r="3" spans="2:8" x14ac:dyDescent="0.3">
      <c r="B3" s="5" t="s">
        <v>37</v>
      </c>
      <c r="C3" s="35">
        <v>600000000</v>
      </c>
    </row>
    <row r="4" spans="2:8" ht="33" x14ac:dyDescent="0.3">
      <c r="C4" s="6"/>
      <c r="E4" s="17" t="s">
        <v>36</v>
      </c>
      <c r="F4" s="9" t="s">
        <v>7</v>
      </c>
      <c r="G4" s="17" t="s">
        <v>9</v>
      </c>
      <c r="H4" s="9" t="s">
        <v>8</v>
      </c>
    </row>
    <row r="5" spans="2:8" x14ac:dyDescent="0.3">
      <c r="C5" s="36" t="s">
        <v>6</v>
      </c>
      <c r="D5" s="9" t="s">
        <v>3</v>
      </c>
      <c r="E5" s="19">
        <v>0.33333333329999998</v>
      </c>
      <c r="F5" s="1">
        <f>$C$3*E5</f>
        <v>199999999.97999999</v>
      </c>
      <c r="G5" s="8">
        <v>0.2</v>
      </c>
      <c r="H5" s="7">
        <f>F5*G5</f>
        <v>39999999.995999999</v>
      </c>
    </row>
    <row r="6" spans="2:8" x14ac:dyDescent="0.3">
      <c r="C6" s="6"/>
      <c r="D6" s="9" t="s">
        <v>4</v>
      </c>
      <c r="E6" s="19">
        <v>0.66666666600000002</v>
      </c>
      <c r="F6" s="1">
        <f>$C$3*E6</f>
        <v>399999999.60000002</v>
      </c>
      <c r="G6" s="8">
        <v>0.26</v>
      </c>
      <c r="H6" s="7">
        <f>F6*G6</f>
        <v>103999999.89600001</v>
      </c>
    </row>
    <row r="7" spans="2:8" x14ac:dyDescent="0.3">
      <c r="C7" s="6"/>
      <c r="D7" s="9" t="s">
        <v>5</v>
      </c>
      <c r="E7" s="19">
        <v>1</v>
      </c>
      <c r="F7" s="1">
        <f>$C$3*E7</f>
        <v>600000000</v>
      </c>
      <c r="G7" s="8">
        <v>0.4</v>
      </c>
      <c r="H7" s="7">
        <f>F7*G7</f>
        <v>240000000</v>
      </c>
    </row>
    <row r="8" spans="2:8" x14ac:dyDescent="0.3">
      <c r="C8" s="6"/>
    </row>
    <row r="9" spans="2:8" ht="17.25" thickBot="1" x14ac:dyDescent="0.35">
      <c r="C9" s="6"/>
      <c r="F9" s="9" t="s">
        <v>38</v>
      </c>
    </row>
    <row r="10" spans="2:8" x14ac:dyDescent="0.3">
      <c r="C10" s="35" t="s">
        <v>10</v>
      </c>
      <c r="D10" s="9" t="s">
        <v>11</v>
      </c>
      <c r="E10" s="18">
        <v>1.3333333332999999</v>
      </c>
      <c r="F10" s="23">
        <f>C3*E10</f>
        <v>799999999.9799999</v>
      </c>
    </row>
    <row r="11" spans="2:8" x14ac:dyDescent="0.3">
      <c r="C11" s="6"/>
      <c r="D11" s="9" t="s">
        <v>12</v>
      </c>
      <c r="E11" s="18">
        <v>1.6666666666600001</v>
      </c>
      <c r="F11" s="24">
        <f>E11*C3</f>
        <v>999999999.99600005</v>
      </c>
    </row>
    <row r="12" spans="2:8" ht="17.25" thickBot="1" x14ac:dyDescent="0.35">
      <c r="C12" s="6"/>
      <c r="D12" s="9" t="s">
        <v>13</v>
      </c>
      <c r="E12" s="18">
        <v>2</v>
      </c>
      <c r="F12" s="25">
        <f>C3*E12</f>
        <v>1200000000</v>
      </c>
    </row>
    <row r="13" spans="2:8" x14ac:dyDescent="0.3">
      <c r="C13" s="6"/>
      <c r="D13" s="9"/>
    </row>
    <row r="14" spans="2:8" ht="17.25" thickBot="1" x14ac:dyDescent="0.35"/>
    <row r="15" spans="2:8" ht="27" thickBot="1" x14ac:dyDescent="0.35">
      <c r="B15" s="57" t="s">
        <v>25</v>
      </c>
      <c r="C15" s="58"/>
      <c r="D15" s="58"/>
      <c r="E15" s="58"/>
      <c r="F15" s="58"/>
      <c r="G15" s="59"/>
    </row>
    <row r="16" spans="2:8" x14ac:dyDescent="0.3">
      <c r="B16" s="2" t="s">
        <v>0</v>
      </c>
      <c r="C16" s="52">
        <v>0.3</v>
      </c>
      <c r="D16" s="52">
        <v>0.35</v>
      </c>
      <c r="E16" s="52">
        <v>0.4</v>
      </c>
      <c r="F16" s="52">
        <v>0.45</v>
      </c>
      <c r="G16" s="45">
        <v>0.5</v>
      </c>
    </row>
    <row r="17" spans="1:7" x14ac:dyDescent="0.3">
      <c r="B17" s="3" t="s">
        <v>31</v>
      </c>
      <c r="C17" s="12">
        <f>C16*$F$10</f>
        <v>239999999.99399996</v>
      </c>
      <c r="D17" s="12">
        <f>D16*$F$10</f>
        <v>279999999.99299997</v>
      </c>
      <c r="E17" s="12">
        <f>E16*$F$10</f>
        <v>319999999.99199998</v>
      </c>
      <c r="F17" s="12">
        <f>F16*$F$10</f>
        <v>359999999.99099994</v>
      </c>
      <c r="G17" s="13">
        <f>G16*$F$10</f>
        <v>399999999.98999995</v>
      </c>
    </row>
    <row r="18" spans="1:7" x14ac:dyDescent="0.3">
      <c r="B18" s="3" t="s">
        <v>40</v>
      </c>
      <c r="C18" s="50">
        <f>C17*$G$5</f>
        <v>47999999.998799995</v>
      </c>
      <c r="D18" s="50">
        <f>D17*$G$5</f>
        <v>55999999.998599999</v>
      </c>
      <c r="E18" s="50">
        <f>E17*$G$5</f>
        <v>63999999.998400003</v>
      </c>
      <c r="F18" s="50">
        <f>F17*$G$5</f>
        <v>71999999.998199984</v>
      </c>
      <c r="G18" s="51">
        <f>G17*$G$5</f>
        <v>79999999.997999996</v>
      </c>
    </row>
    <row r="19" spans="1:7" ht="29.25" customHeight="1" thickBot="1" x14ac:dyDescent="0.35">
      <c r="B19" s="14" t="s">
        <v>1</v>
      </c>
      <c r="C19" s="15">
        <v>2</v>
      </c>
      <c r="D19" s="15">
        <v>4</v>
      </c>
      <c r="E19" s="15">
        <v>6</v>
      </c>
      <c r="F19" s="15">
        <v>8</v>
      </c>
      <c r="G19" s="16">
        <v>10</v>
      </c>
    </row>
    <row r="20" spans="1:7" ht="17.25" thickBot="1" x14ac:dyDescent="0.35">
      <c r="C20" s="7"/>
      <c r="D20" s="7"/>
      <c r="E20" s="7"/>
      <c r="F20" s="7"/>
      <c r="G20" s="7"/>
    </row>
    <row r="21" spans="1:7" ht="27" thickBot="1" x14ac:dyDescent="0.35">
      <c r="B21" s="57" t="s">
        <v>26</v>
      </c>
      <c r="C21" s="58"/>
      <c r="D21" s="58"/>
      <c r="E21" s="58"/>
      <c r="F21" s="58"/>
      <c r="G21" s="59"/>
    </row>
    <row r="22" spans="1:7" x14ac:dyDescent="0.3">
      <c r="B22" s="2" t="s">
        <v>0</v>
      </c>
      <c r="C22" s="52">
        <v>0.5</v>
      </c>
      <c r="D22" s="52">
        <v>0.55000000000000004</v>
      </c>
      <c r="E22" s="52">
        <v>0.6</v>
      </c>
      <c r="F22" s="52">
        <v>0.65</v>
      </c>
      <c r="G22" s="45">
        <v>0.7</v>
      </c>
    </row>
    <row r="23" spans="1:7" x14ac:dyDescent="0.3">
      <c r="B23" s="3" t="s">
        <v>2</v>
      </c>
      <c r="C23" s="12">
        <f>C22*$F$12</f>
        <v>600000000</v>
      </c>
      <c r="D23" s="12">
        <f>D22*$F$12</f>
        <v>660000000</v>
      </c>
      <c r="E23" s="12">
        <f>E22*$F$12</f>
        <v>720000000</v>
      </c>
      <c r="F23" s="12">
        <f>F22*$F$12</f>
        <v>780000000</v>
      </c>
      <c r="G23" s="13">
        <f>G22*$F$12</f>
        <v>840000000</v>
      </c>
    </row>
    <row r="24" spans="1:7" x14ac:dyDescent="0.3">
      <c r="B24" s="3" t="s">
        <v>39</v>
      </c>
      <c r="C24" s="12">
        <f>C23*$G$7</f>
        <v>240000000</v>
      </c>
      <c r="D24" s="12">
        <f>D23*$G$7</f>
        <v>264000000</v>
      </c>
      <c r="E24" s="12">
        <f>E23*$G$7</f>
        <v>288000000</v>
      </c>
      <c r="F24" s="12">
        <f>F23*$G$7</f>
        <v>312000000</v>
      </c>
      <c r="G24" s="13">
        <f>G23*$G$7</f>
        <v>336000000</v>
      </c>
    </row>
    <row r="25" spans="1:7" ht="29.25" customHeight="1" thickBot="1" x14ac:dyDescent="0.35">
      <c r="B25" s="14" t="s">
        <v>1</v>
      </c>
      <c r="C25" s="15">
        <v>2</v>
      </c>
      <c r="D25" s="15">
        <v>4</v>
      </c>
      <c r="E25" s="15">
        <v>6</v>
      </c>
      <c r="F25" s="15">
        <v>8</v>
      </c>
      <c r="G25" s="16">
        <v>10</v>
      </c>
    </row>
    <row r="29" spans="1:7" x14ac:dyDescent="0.3">
      <c r="B29" s="26" t="s">
        <v>19</v>
      </c>
      <c r="C29" s="27" t="s">
        <v>22</v>
      </c>
      <c r="D29" s="28" t="s">
        <v>23</v>
      </c>
      <c r="E29" s="9" t="s">
        <v>18</v>
      </c>
    </row>
    <row r="30" spans="1:7" ht="33" x14ac:dyDescent="0.3">
      <c r="A30" s="56" t="s">
        <v>41</v>
      </c>
      <c r="B30" s="29">
        <v>0.3</v>
      </c>
      <c r="C30" s="30">
        <v>0.4</v>
      </c>
      <c r="D30" s="31">
        <v>0.3</v>
      </c>
      <c r="E30" s="10">
        <f>B30+C30+D30</f>
        <v>1</v>
      </c>
    </row>
    <row r="31" spans="1:7" x14ac:dyDescent="0.3">
      <c r="B31" s="60" t="s">
        <v>32</v>
      </c>
      <c r="C31" s="60"/>
      <c r="D31" s="60"/>
      <c r="E31" s="60"/>
      <c r="F31" s="60"/>
      <c r="G31" s="60"/>
    </row>
    <row r="32" spans="1:7" ht="17.25" thickBot="1" x14ac:dyDescent="0.35"/>
    <row r="33" spans="1:7" x14ac:dyDescent="0.3">
      <c r="A33" s="53" t="s">
        <v>20</v>
      </c>
      <c r="B33" s="2" t="s">
        <v>0</v>
      </c>
      <c r="C33" s="39">
        <v>0.3</v>
      </c>
      <c r="D33" s="39">
        <v>0.35</v>
      </c>
      <c r="E33" s="39">
        <v>0.4</v>
      </c>
      <c r="F33" s="39">
        <v>0.45</v>
      </c>
      <c r="G33" s="39">
        <v>0.5</v>
      </c>
    </row>
    <row r="34" spans="1:7" ht="33" x14ac:dyDescent="0.3">
      <c r="A34" s="9"/>
      <c r="B34" s="11" t="s">
        <v>15</v>
      </c>
      <c r="C34" s="49">
        <f>C33*$F$10*$B$30</f>
        <v>71999999.998199984</v>
      </c>
      <c r="D34" s="49">
        <f>D33*$F$10*$B$30</f>
        <v>83999999.997899994</v>
      </c>
      <c r="E34" s="49">
        <f>E33*$F$10*$B$30</f>
        <v>95999999.997599989</v>
      </c>
      <c r="F34" s="49">
        <f>F33*$F$10*$B$30</f>
        <v>107999999.99729998</v>
      </c>
      <c r="G34" s="49">
        <f>G33*$F$10*$B$30</f>
        <v>119999999.99699998</v>
      </c>
    </row>
    <row r="35" spans="1:7" x14ac:dyDescent="0.3">
      <c r="A35" s="9"/>
      <c r="B35" s="11" t="s">
        <v>29</v>
      </c>
      <c r="C35" s="37">
        <f>C34*$G$5</f>
        <v>14399999.999639997</v>
      </c>
      <c r="D35" s="37">
        <f>D34*$G$5</f>
        <v>16799999.99958</v>
      </c>
      <c r="E35" s="37">
        <f>E34*$G$5</f>
        <v>19199999.99952</v>
      </c>
      <c r="F35" s="37">
        <f>F34*$G$5</f>
        <v>21599999.999459997</v>
      </c>
      <c r="G35" s="37">
        <f>G34*$G$5</f>
        <v>23999999.999399997</v>
      </c>
    </row>
    <row r="36" spans="1:7" x14ac:dyDescent="0.3">
      <c r="A36" s="9"/>
      <c r="B36" s="11" t="s">
        <v>16</v>
      </c>
      <c r="C36" s="24">
        <v>2</v>
      </c>
      <c r="D36" s="24">
        <v>4</v>
      </c>
      <c r="E36" s="24">
        <v>6</v>
      </c>
      <c r="F36" s="24">
        <v>8</v>
      </c>
      <c r="G36" s="24">
        <v>10</v>
      </c>
    </row>
    <row r="37" spans="1:7" ht="17.25" thickBot="1" x14ac:dyDescent="0.35">
      <c r="A37" s="9"/>
      <c r="B37" s="4" t="s">
        <v>17</v>
      </c>
      <c r="C37" s="38">
        <f>C36*$B$30</f>
        <v>0.6</v>
      </c>
      <c r="D37" s="38">
        <f>D36*$B$30</f>
        <v>1.2</v>
      </c>
      <c r="E37" s="38">
        <f>E36*$B$30</f>
        <v>1.7999999999999998</v>
      </c>
      <c r="F37" s="38">
        <f>F36*$B$30</f>
        <v>2.4</v>
      </c>
      <c r="G37" s="38">
        <f>G36*$B$30</f>
        <v>3</v>
      </c>
    </row>
    <row r="38" spans="1:7" ht="17.25" thickBot="1" x14ac:dyDescent="0.35">
      <c r="A38" s="9"/>
    </row>
    <row r="39" spans="1:7" x14ac:dyDescent="0.3">
      <c r="A39" s="54" t="s">
        <v>21</v>
      </c>
      <c r="B39" s="2" t="s">
        <v>0</v>
      </c>
      <c r="C39" s="39">
        <v>0.3</v>
      </c>
      <c r="D39" s="39">
        <v>0.35</v>
      </c>
      <c r="E39" s="39">
        <v>0.4</v>
      </c>
      <c r="F39" s="39">
        <v>0.45</v>
      </c>
      <c r="G39" s="39">
        <v>0.5</v>
      </c>
    </row>
    <row r="40" spans="1:7" x14ac:dyDescent="0.3">
      <c r="A40" s="9"/>
      <c r="B40" s="3" t="s">
        <v>2</v>
      </c>
      <c r="C40" s="47">
        <f>C39*$F$11*$C$30</f>
        <v>119999999.99952</v>
      </c>
      <c r="D40" s="48">
        <f>D39*$F$11*$C$30</f>
        <v>139999999.99944001</v>
      </c>
      <c r="E40" s="48">
        <f>E39*$F$11*$C$30</f>
        <v>159999999.99936002</v>
      </c>
      <c r="F40" s="48">
        <f>F39*$F$11*$C$30</f>
        <v>179999999.99928004</v>
      </c>
      <c r="G40" s="48">
        <f>G39*$F$11*$C$30</f>
        <v>199999999.99920002</v>
      </c>
    </row>
    <row r="41" spans="1:7" x14ac:dyDescent="0.3">
      <c r="A41" s="9"/>
      <c r="B41" s="3" t="s">
        <v>28</v>
      </c>
      <c r="C41" s="40">
        <f>C40*$G$6</f>
        <v>31199999.999875203</v>
      </c>
      <c r="D41" s="37">
        <f>D40*$G$6</f>
        <v>36399999.999854408</v>
      </c>
      <c r="E41" s="37">
        <f>E40*$G$6</f>
        <v>41599999.999833606</v>
      </c>
      <c r="F41" s="37">
        <f>F40*$G$6</f>
        <v>46799999.999812812</v>
      </c>
      <c r="G41" s="37">
        <f>G40*$G$6</f>
        <v>51999999.99979201</v>
      </c>
    </row>
    <row r="42" spans="1:7" x14ac:dyDescent="0.3">
      <c r="A42" s="9"/>
      <c r="B42" s="11" t="s">
        <v>1</v>
      </c>
      <c r="C42" s="41">
        <v>2</v>
      </c>
      <c r="D42" s="24">
        <v>4</v>
      </c>
      <c r="E42" s="24">
        <v>6</v>
      </c>
      <c r="F42" s="24">
        <v>8</v>
      </c>
      <c r="G42" s="24">
        <v>10</v>
      </c>
    </row>
    <row r="43" spans="1:7" ht="17.25" thickBot="1" x14ac:dyDescent="0.35">
      <c r="A43" s="9"/>
      <c r="B43" s="20" t="s">
        <v>17</v>
      </c>
      <c r="C43" s="42">
        <f>C42*$C$30</f>
        <v>0.8</v>
      </c>
      <c r="D43" s="38">
        <f>D42*$C$30</f>
        <v>1.6</v>
      </c>
      <c r="E43" s="38">
        <f>E42*$C$30</f>
        <v>2.4000000000000004</v>
      </c>
      <c r="F43" s="38">
        <f>F42*$C$30</f>
        <v>3.2</v>
      </c>
      <c r="G43" s="38">
        <f>G42*$C$30</f>
        <v>4</v>
      </c>
    </row>
    <row r="44" spans="1:7" ht="17.25" thickBot="1" x14ac:dyDescent="0.35">
      <c r="A44" s="9"/>
    </row>
    <row r="45" spans="1:7" x14ac:dyDescent="0.3">
      <c r="A45" s="55" t="s">
        <v>24</v>
      </c>
      <c r="B45" s="2" t="s">
        <v>0</v>
      </c>
      <c r="C45" s="39">
        <v>0.5</v>
      </c>
      <c r="D45" s="39">
        <v>0.55000000000000004</v>
      </c>
      <c r="E45" s="39">
        <v>0.6</v>
      </c>
      <c r="F45" s="39">
        <v>0.65</v>
      </c>
      <c r="G45" s="45">
        <v>0.7</v>
      </c>
    </row>
    <row r="46" spans="1:7" x14ac:dyDescent="0.3">
      <c r="B46" s="3" t="s">
        <v>2</v>
      </c>
      <c r="C46" s="24">
        <f>C45*$F$12*$D$30</f>
        <v>180000000</v>
      </c>
      <c r="D46" s="24">
        <f>D45*$F$12*$D$30</f>
        <v>198000000</v>
      </c>
      <c r="E46" s="24">
        <f>E45*$F$12*$D$30</f>
        <v>216000000</v>
      </c>
      <c r="F46" s="24">
        <f>F45*$F$12*$D$30</f>
        <v>234000000</v>
      </c>
      <c r="G46" s="13">
        <f>G45*$F$12*$D$30</f>
        <v>252000000</v>
      </c>
    </row>
    <row r="47" spans="1:7" x14ac:dyDescent="0.3">
      <c r="B47" s="3" t="s">
        <v>30</v>
      </c>
      <c r="C47" s="24">
        <f>C46*$G$7</f>
        <v>72000000</v>
      </c>
      <c r="D47" s="24">
        <f>D46*$G$7</f>
        <v>79200000</v>
      </c>
      <c r="E47" s="24">
        <f>E46*$G$7</f>
        <v>86400000</v>
      </c>
      <c r="F47" s="24">
        <f>F46*$G$7</f>
        <v>93600000</v>
      </c>
      <c r="G47" s="13">
        <f>G46*$G$7</f>
        <v>100800000</v>
      </c>
    </row>
    <row r="48" spans="1:7" x14ac:dyDescent="0.3">
      <c r="B48" s="11" t="s">
        <v>1</v>
      </c>
      <c r="C48" s="43">
        <v>2</v>
      </c>
      <c r="D48" s="43">
        <v>4</v>
      </c>
      <c r="E48" s="43">
        <v>6</v>
      </c>
      <c r="F48" s="43">
        <v>8</v>
      </c>
      <c r="G48" s="34">
        <v>10</v>
      </c>
    </row>
    <row r="49" spans="1:7" ht="17.25" thickBot="1" x14ac:dyDescent="0.35">
      <c r="B49" s="32" t="s">
        <v>27</v>
      </c>
      <c r="C49" s="44">
        <f>C48*$D$30</f>
        <v>0.6</v>
      </c>
      <c r="D49" s="44">
        <f>D48*$D$30</f>
        <v>1.2</v>
      </c>
      <c r="E49" s="44">
        <f>E48*$D$30</f>
        <v>1.7999999999999998</v>
      </c>
      <c r="F49" s="44">
        <f>F48*$D$30</f>
        <v>2.4</v>
      </c>
      <c r="G49" s="33">
        <f>G48*$D$30</f>
        <v>3</v>
      </c>
    </row>
    <row r="53" spans="1:7" x14ac:dyDescent="0.3">
      <c r="B53" s="26" t="s">
        <v>19</v>
      </c>
      <c r="C53" s="27" t="s">
        <v>34</v>
      </c>
      <c r="D53" s="28"/>
      <c r="E53" s="9" t="s">
        <v>18</v>
      </c>
    </row>
    <row r="54" spans="1:7" x14ac:dyDescent="0.3">
      <c r="A54" t="s">
        <v>14</v>
      </c>
      <c r="B54" s="29">
        <v>0.6</v>
      </c>
      <c r="C54" s="30">
        <v>0.4</v>
      </c>
      <c r="D54" s="31"/>
      <c r="E54" s="10">
        <f>B54+C54+D54</f>
        <v>1</v>
      </c>
    </row>
    <row r="55" spans="1:7" x14ac:dyDescent="0.3">
      <c r="B55" s="60" t="s">
        <v>35</v>
      </c>
      <c r="C55" s="60"/>
      <c r="D55" s="60"/>
      <c r="E55" s="60"/>
      <c r="F55" s="60"/>
      <c r="G55" s="60"/>
    </row>
    <row r="56" spans="1:7" ht="17.25" thickBot="1" x14ac:dyDescent="0.35"/>
    <row r="57" spans="1:7" x14ac:dyDescent="0.3">
      <c r="A57" s="22" t="s">
        <v>19</v>
      </c>
      <c r="B57" s="46" t="s">
        <v>0</v>
      </c>
      <c r="C57" s="39">
        <v>0.3</v>
      </c>
      <c r="D57" s="39">
        <v>0.35</v>
      </c>
      <c r="E57" s="39">
        <v>0.4</v>
      </c>
      <c r="F57" s="39">
        <v>0.45</v>
      </c>
      <c r="G57" s="39">
        <v>0.5</v>
      </c>
    </row>
    <row r="58" spans="1:7" ht="33" x14ac:dyDescent="0.3">
      <c r="B58" s="11" t="s">
        <v>15</v>
      </c>
      <c r="C58" s="37">
        <f>$F$10*$B$54*C57</f>
        <v>143999999.99639997</v>
      </c>
      <c r="D58" s="37">
        <f>$F$10*$B$54*D57</f>
        <v>167999999.99579996</v>
      </c>
      <c r="E58" s="37">
        <f>$F$10*$B$54*E57</f>
        <v>191999999.99519998</v>
      </c>
      <c r="F58" s="37">
        <f>$F$10*$B$54*F57</f>
        <v>215999999.99459997</v>
      </c>
      <c r="G58" s="37">
        <f>$F$10*$B$54*G57</f>
        <v>239999999.99399996</v>
      </c>
    </row>
    <row r="59" spans="1:7" x14ac:dyDescent="0.3">
      <c r="B59" s="11" t="s">
        <v>28</v>
      </c>
      <c r="C59" s="37">
        <f>C58*$G$5</f>
        <v>28799999.999279995</v>
      </c>
      <c r="D59" s="37">
        <f>D58*$G$5</f>
        <v>33599999.999159992</v>
      </c>
      <c r="E59" s="37">
        <f>E58*$G$5</f>
        <v>38399999.99904</v>
      </c>
      <c r="F59" s="37">
        <f>F58*$G$5</f>
        <v>43199999.998919994</v>
      </c>
      <c r="G59" s="37">
        <f>G58*$G$5</f>
        <v>47999999.998799995</v>
      </c>
    </row>
    <row r="60" spans="1:7" x14ac:dyDescent="0.3">
      <c r="B60" s="11" t="s">
        <v>16</v>
      </c>
      <c r="C60" s="24">
        <v>2</v>
      </c>
      <c r="D60" s="24">
        <v>4</v>
      </c>
      <c r="E60" s="24">
        <v>6</v>
      </c>
      <c r="F60" s="24">
        <v>8</v>
      </c>
      <c r="G60" s="24">
        <v>10</v>
      </c>
    </row>
    <row r="61" spans="1:7" ht="17.25" thickBot="1" x14ac:dyDescent="0.35">
      <c r="B61" s="4" t="s">
        <v>17</v>
      </c>
      <c r="C61" s="38">
        <f>C60*$B$54</f>
        <v>1.2</v>
      </c>
      <c r="D61" s="38">
        <f t="shared" ref="D61:G61" si="0">D60*$B$54</f>
        <v>2.4</v>
      </c>
      <c r="E61" s="38">
        <f t="shared" si="0"/>
        <v>3.5999999999999996</v>
      </c>
      <c r="F61" s="38">
        <f t="shared" si="0"/>
        <v>4.8</v>
      </c>
      <c r="G61" s="38">
        <f t="shared" si="0"/>
        <v>6</v>
      </c>
    </row>
    <row r="62" spans="1:7" ht="17.25" thickBot="1" x14ac:dyDescent="0.35"/>
    <row r="63" spans="1:7" x14ac:dyDescent="0.3">
      <c r="A63" s="21" t="s">
        <v>33</v>
      </c>
      <c r="B63" s="46" t="s">
        <v>0</v>
      </c>
      <c r="C63" s="39">
        <v>0.3</v>
      </c>
      <c r="D63" s="39">
        <v>0.35</v>
      </c>
      <c r="E63" s="39">
        <v>0.4</v>
      </c>
      <c r="F63" s="39">
        <v>0.45</v>
      </c>
      <c r="G63" s="39">
        <v>0.5</v>
      </c>
    </row>
    <row r="64" spans="1:7" ht="33" x14ac:dyDescent="0.3">
      <c r="B64" s="11" t="s">
        <v>15</v>
      </c>
      <c r="C64" s="37">
        <f>$F$10*$C$54*C63</f>
        <v>95999999.997599989</v>
      </c>
      <c r="D64" s="37">
        <f>$F$10*$C$54*D63</f>
        <v>111999999.99719998</v>
      </c>
      <c r="E64" s="37">
        <f>$F$10*$C$54*E63</f>
        <v>127999999.99680001</v>
      </c>
      <c r="F64" s="37">
        <f>$F$10*$C$54*F63</f>
        <v>143999999.9964</v>
      </c>
      <c r="G64" s="37">
        <f>$F$10*$C$54*G63</f>
        <v>159999999.99599999</v>
      </c>
    </row>
    <row r="65" spans="2:7" x14ac:dyDescent="0.3">
      <c r="B65" s="11" t="s">
        <v>28</v>
      </c>
      <c r="C65" s="37">
        <f>C64*$G$5</f>
        <v>19199999.99952</v>
      </c>
      <c r="D65" s="37">
        <f>D64*$G$5</f>
        <v>22399999.999439999</v>
      </c>
      <c r="E65" s="37">
        <f>E64*$G$5</f>
        <v>25599999.999360003</v>
      </c>
      <c r="F65" s="37">
        <f>F64*$G$5</f>
        <v>28799999.999280002</v>
      </c>
      <c r="G65" s="37">
        <f>G64*$G$5</f>
        <v>31999999.999200001</v>
      </c>
    </row>
    <row r="66" spans="2:7" x14ac:dyDescent="0.3">
      <c r="B66" s="11" t="s">
        <v>16</v>
      </c>
      <c r="C66" s="24">
        <v>2</v>
      </c>
      <c r="D66" s="24">
        <v>4</v>
      </c>
      <c r="E66" s="24">
        <v>6</v>
      </c>
      <c r="F66" s="24">
        <v>8</v>
      </c>
      <c r="G66" s="24">
        <v>10</v>
      </c>
    </row>
    <row r="67" spans="2:7" ht="17.25" thickBot="1" x14ac:dyDescent="0.35">
      <c r="B67" s="4" t="s">
        <v>17</v>
      </c>
      <c r="C67" s="38">
        <f>C66*$C$54</f>
        <v>0.8</v>
      </c>
      <c r="D67" s="38">
        <f t="shared" ref="D67:G67" si="1">D66*$C$54</f>
        <v>1.6</v>
      </c>
      <c r="E67" s="38">
        <f t="shared" si="1"/>
        <v>2.4000000000000004</v>
      </c>
      <c r="F67" s="38">
        <f t="shared" si="1"/>
        <v>3.2</v>
      </c>
      <c r="G67" s="38">
        <f t="shared" si="1"/>
        <v>4</v>
      </c>
    </row>
  </sheetData>
  <mergeCells count="5">
    <mergeCell ref="B15:G15"/>
    <mergeCell ref="B21:G21"/>
    <mergeCell ref="B31:G31"/>
    <mergeCell ref="B55:G55"/>
    <mergeCell ref="B1:H1"/>
  </mergeCells>
  <phoneticPr fontId="2" type="noConversion"/>
  <pageMargins left="0.7" right="0.7" top="0.75" bottom="0.75" header="0.3" footer="0.3"/>
  <pageSetup paperSize="9" scale="92" orientation="landscape" r:id="rId1"/>
  <rowBreaks count="2" manualBreakCount="2">
    <brk id="25" max="7" man="1"/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매칭펀드 계산법</vt:lpstr>
      <vt:lpstr>'매칭펀드 계산법'!Print_Area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2018-12-27T02:34:55Z</cp:lastPrinted>
  <dcterms:created xsi:type="dcterms:W3CDTF">2018-03-02T06:20:14Z</dcterms:created>
  <dcterms:modified xsi:type="dcterms:W3CDTF">2019-01-09T05:57:05Z</dcterms:modified>
</cp:coreProperties>
</file>